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3)\"/>
    </mc:Choice>
  </mc:AlternateContent>
  <bookViews>
    <workbookView xWindow="0" yWindow="0" windowWidth="16605" windowHeight="8700"/>
  </bookViews>
  <sheets>
    <sheet name="角位移与电压Angle vs Volt" sheetId="5" r:id="rId1"/>
    <sheet name="谐频与负载Freq  vs Load" sheetId="6" r:id="rId2"/>
    <sheet name="线性度Linearity" sheetId="7" r:id="rId3"/>
  </sheets>
  <definedNames>
    <definedName name="_xlnm._FilterDatabase" localSheetId="0" hidden="1">'角位移与电压Angle vs Volt'!$F$3:$F$13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G12" i="7"/>
  <c r="H12" i="7"/>
  <c r="G11" i="7"/>
  <c r="H11" i="7"/>
  <c r="G10" i="7"/>
  <c r="H10" i="7"/>
  <c r="G9" i="7"/>
  <c r="H9" i="7"/>
  <c r="G8" i="7"/>
  <c r="H8" i="7"/>
  <c r="G7" i="7"/>
  <c r="H7" i="7"/>
  <c r="G6" i="7"/>
  <c r="H6" i="7"/>
  <c r="G5" i="7"/>
  <c r="H5" i="7"/>
  <c r="G4" i="7"/>
  <c r="H4" i="7"/>
  <c r="G3" i="7"/>
  <c r="H3" i="7"/>
</calcChain>
</file>

<file path=xl/sharedStrings.xml><?xml version="1.0" encoding="utf-8"?>
<sst xmlns="http://schemas.openxmlformats.org/spreadsheetml/2006/main" count="52" uniqueCount="28">
  <si>
    <t>角位移与电压曲线/Angular Travel vs Voltage Curve</t>
  </si>
  <si>
    <t>电压Voltage (V)</t>
  </si>
  <si>
    <t xml:space="preserve">开环Open-loop </t>
  </si>
  <si>
    <t>闭环Closed-loop</t>
  </si>
  <si>
    <t>角度Angle (s)</t>
  </si>
  <si>
    <t>www.coremorrow.com</t>
  </si>
  <si>
    <t>微信服务号/Wechat</t>
  </si>
  <si>
    <t>测试环境/Test Condition</t>
  </si>
  <si>
    <t>型号/Model</t>
  </si>
  <si>
    <t>XD301</t>
  </si>
  <si>
    <t>测试温度/Temperature</t>
  </si>
  <si>
    <t>20℃，31%RH</t>
  </si>
  <si>
    <t>负载/Load</t>
  </si>
  <si>
    <t>空载 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</si>
  <si>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</si>
  <si>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</si>
  <si>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</si>
  <si>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</si>
  <si>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</si>
  <si>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</si>
  <si>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</si>
  <si>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</si>
  <si>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</si>
  <si>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</si>
  <si>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输出角度Angle（s）</t>
  </si>
  <si>
    <t>偏差角度Deviation（s）</t>
  </si>
  <si>
    <t>线性度Linearity（%F.S.）</t>
  </si>
  <si>
    <t xml:space="preserve">0~150V，对应控制输入/control input： 0~10V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</si>
</sst>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134"/>
      <scheme val="minor"/>
    </font>
    <font>
      <b/>
      <u/>
      <sz val="11"/>
      <color theme="1"/>
      <name val="微软雅黑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角位移与电压曲线</a:t>
            </a:r>
            <a:r>
              <a:rPr lang="en-US" altLang="zh-CN"/>
              <a:t>/</a:t>
            </a:r>
            <a:r>
              <a:rPr lang="en-US" altLang="en-US"/>
              <a:t>Angular Travel vs Voltage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'角位移与电压Angle vs Volt'!$E$2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Volt'!$E$4:$E$24</c:f>
              <c:numCache>
                <c:formatCode>General</c:formatCode>
                <c:ptCount val="21"/>
                <c:pt idx="0">
                  <c:v>0</c:v>
                </c:pt>
                <c:pt idx="1">
                  <c:v>35.15</c:v>
                </c:pt>
                <c:pt idx="2">
                  <c:v>77.900000000000006</c:v>
                </c:pt>
                <c:pt idx="3">
                  <c:v>126.77</c:v>
                </c:pt>
                <c:pt idx="4">
                  <c:v>181.02</c:v>
                </c:pt>
                <c:pt idx="5">
                  <c:v>239.65</c:v>
                </c:pt>
                <c:pt idx="6">
                  <c:v>302.36</c:v>
                </c:pt>
                <c:pt idx="7">
                  <c:v>368.15</c:v>
                </c:pt>
                <c:pt idx="8">
                  <c:v>436.55</c:v>
                </c:pt>
                <c:pt idx="9">
                  <c:v>506.51</c:v>
                </c:pt>
                <c:pt idx="10">
                  <c:v>576.71</c:v>
                </c:pt>
                <c:pt idx="11">
                  <c:v>543.61</c:v>
                </c:pt>
                <c:pt idx="12">
                  <c:v>501.5</c:v>
                </c:pt>
                <c:pt idx="13">
                  <c:v>452.77</c:v>
                </c:pt>
                <c:pt idx="14">
                  <c:v>398.45</c:v>
                </c:pt>
                <c:pt idx="15">
                  <c:v>339.85</c:v>
                </c:pt>
                <c:pt idx="16">
                  <c:v>276.94</c:v>
                </c:pt>
                <c:pt idx="17">
                  <c:v>211.08</c:v>
                </c:pt>
                <c:pt idx="18">
                  <c:v>142.83000000000001</c:v>
                </c:pt>
                <c:pt idx="19">
                  <c:v>73.08</c:v>
                </c:pt>
                <c:pt idx="20">
                  <c:v>3.95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C5-42E9-9F36-4362BC9998DD}"/>
            </c:ext>
          </c:extLst>
        </c:ser>
        <c:ser>
          <c:idx val="1"/>
          <c:order val="1"/>
          <c:tx>
            <c:strRef>
              <c:f>'角位移与电压Angle vs Volt'!$F$2</c:f>
              <c:strCache>
                <c:ptCount val="1"/>
                <c:pt idx="0">
                  <c:v>闭环Closed-loop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Volt'!$F$4:$F$24</c:f>
              <c:numCache>
                <c:formatCode>General</c:formatCode>
                <c:ptCount val="21"/>
                <c:pt idx="0">
                  <c:v>0</c:v>
                </c:pt>
                <c:pt idx="1">
                  <c:v>52.81</c:v>
                </c:pt>
                <c:pt idx="2">
                  <c:v>105.67</c:v>
                </c:pt>
                <c:pt idx="3">
                  <c:v>158.56</c:v>
                </c:pt>
                <c:pt idx="4">
                  <c:v>211.41</c:v>
                </c:pt>
                <c:pt idx="5">
                  <c:v>264.41000000000003</c:v>
                </c:pt>
                <c:pt idx="6">
                  <c:v>317.45</c:v>
                </c:pt>
                <c:pt idx="7">
                  <c:v>370.61</c:v>
                </c:pt>
                <c:pt idx="8">
                  <c:v>423.76</c:v>
                </c:pt>
                <c:pt idx="9">
                  <c:v>477.19</c:v>
                </c:pt>
                <c:pt idx="10">
                  <c:v>530.69000000000005</c:v>
                </c:pt>
                <c:pt idx="11">
                  <c:v>477.65</c:v>
                </c:pt>
                <c:pt idx="12">
                  <c:v>424.4</c:v>
                </c:pt>
                <c:pt idx="13">
                  <c:v>371.42</c:v>
                </c:pt>
                <c:pt idx="14">
                  <c:v>318.33999999999997</c:v>
                </c:pt>
                <c:pt idx="15">
                  <c:v>265.05</c:v>
                </c:pt>
                <c:pt idx="16">
                  <c:v>212.01</c:v>
                </c:pt>
                <c:pt idx="17">
                  <c:v>159.04</c:v>
                </c:pt>
                <c:pt idx="18">
                  <c:v>106.02</c:v>
                </c:pt>
                <c:pt idx="19">
                  <c:v>52.87</c:v>
                </c:pt>
                <c:pt idx="20">
                  <c:v>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C5-42E9-9F36-4362BC999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角度</a:t>
                </a:r>
                <a:r>
                  <a:rPr lang="en-US" altLang="zh-CN"/>
                  <a:t>Angle</a:t>
                </a:r>
                <a:r>
                  <a:rPr lang="en-US"/>
                  <a:t>(</a:t>
                </a:r>
                <a:r>
                  <a:rPr lang="en-US" altLang="zh-CN"/>
                  <a:t>s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Load'!$D$3:$D$11</c:f>
              <c:numCache>
                <c:formatCode>General</c:formatCode>
                <c:ptCount val="9"/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</c:numCache>
            </c:numRef>
          </c:xVal>
          <c:yVal>
            <c:numRef>
              <c:f>'谐频与负载Freq  vs Load'!$E$3:$E$11</c:f>
              <c:numCache>
                <c:formatCode>General</c:formatCode>
                <c:ptCount val="9"/>
                <c:pt idx="1">
                  <c:v>1854</c:v>
                </c:pt>
                <c:pt idx="2">
                  <c:v>1776</c:v>
                </c:pt>
                <c:pt idx="3">
                  <c:v>1706</c:v>
                </c:pt>
                <c:pt idx="4">
                  <c:v>1590</c:v>
                </c:pt>
                <c:pt idx="5">
                  <c:v>1495</c:v>
                </c:pt>
                <c:pt idx="6">
                  <c:v>1344</c:v>
                </c:pt>
                <c:pt idx="7">
                  <c:v>1107</c:v>
                </c:pt>
                <c:pt idx="8">
                  <c:v>864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28-443B-A7AE-BB2F47300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负载</a:t>
                </a:r>
                <a:r>
                  <a:rPr lang="en-US" altLang="zh-CN"/>
                  <a:t>load</a:t>
                </a:r>
                <a:r>
                  <a:rPr lang="en-US" altLang="en-US"/>
                  <a:t>（</a:t>
                </a:r>
                <a:r>
                  <a:rPr lang="en-US" altLang="zh-CN"/>
                  <a:t>g</a:t>
                </a:r>
                <a:r>
                  <a:rPr lang="en-US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48563071439640498"/>
              <c:y val="0.91553568577359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0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 altLang="zh-CN"/>
                  <a:t>Resonant Frequency </a:t>
                </a:r>
                <a:r>
                  <a:rPr lang="en-US"/>
                  <a:t>（</a:t>
                </a:r>
                <a:r>
                  <a:rPr lang="en-US" altLang="zh-CN"/>
                  <a:t>Hz</a:t>
                </a:r>
                <a:r>
                  <a:rPr lang="en-US"/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-4.8804386741789052E-2</c:v>
                </c:pt>
                <c:pt idx="2">
                  <c:v>-8.8187077201379985E-2</c:v>
                </c:pt>
                <c:pt idx="3">
                  <c:v>-0.12191674989164886</c:v>
                </c:pt>
                <c:pt idx="4">
                  <c:v>-0.16318377960768315</c:v>
                </c:pt>
                <c:pt idx="5">
                  <c:v>-0.17618572047711512</c:v>
                </c:pt>
                <c:pt idx="6">
                  <c:v>-0.18165030432078963</c:v>
                </c:pt>
                <c:pt idx="7">
                  <c:v>-0.16450281708718656</c:v>
                </c:pt>
                <c:pt idx="8">
                  <c:v>-0.14923966911003222</c:v>
                </c:pt>
                <c:pt idx="9">
                  <c:v>-8.1215021952559877E-2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CFF-4508-88E0-14C10CD21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3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122555</xdr:colOff>
      <xdr:row>6</xdr:row>
      <xdr:rowOff>111125</xdr:rowOff>
    </xdr:from>
    <xdr:to>
      <xdr:col>7</xdr:col>
      <xdr:colOff>639445</xdr:colOff>
      <xdr:row>28</xdr:row>
      <xdr:rowOff>36195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33020</xdr:colOff>
      <xdr:row>4</xdr:row>
      <xdr:rowOff>140335</xdr:rowOff>
    </xdr:from>
    <xdr:to>
      <xdr:col>6</xdr:col>
      <xdr:colOff>866140</xdr:colOff>
      <xdr:row>24</xdr:row>
      <xdr:rowOff>83185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327175</xdr:colOff>
      <xdr:row>4</xdr:row>
      <xdr:rowOff>196289</xdr:rowOff>
    </xdr:from>
    <xdr:to>
      <xdr:col>8</xdr:col>
      <xdr:colOff>513865</xdr:colOff>
      <xdr:row>27</xdr:row>
      <xdr:rowOff>81167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I5" sqref="I5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5"/>
      <c r="B1" s="25"/>
      <c r="C1" s="10"/>
      <c r="D1" s="3" t="s">
        <v>0</v>
      </c>
      <c r="E1" s="3"/>
      <c r="F1" s="10"/>
    </row>
    <row r="2" spans="1:7" x14ac:dyDescent="0.3">
      <c r="A2" s="25"/>
      <c r="B2" s="25"/>
      <c r="C2" s="10"/>
      <c r="D2" s="25" t="s">
        <v>1</v>
      </c>
      <c r="E2" s="23" t="s">
        <v>2</v>
      </c>
      <c r="F2" s="23" t="s">
        <v>3</v>
      </c>
    </row>
    <row r="3" spans="1:7" x14ac:dyDescent="0.15">
      <c r="A3" s="25"/>
      <c r="B3" s="25"/>
      <c r="C3" s="10"/>
      <c r="D3" s="26"/>
      <c r="E3" s="2" t="s">
        <v>4</v>
      </c>
      <c r="F3" s="2" t="s">
        <v>4</v>
      </c>
    </row>
    <row r="4" spans="1:7" ht="17.25" x14ac:dyDescent="0.35">
      <c r="A4" s="25"/>
      <c r="B4" s="25"/>
      <c r="C4" s="10"/>
      <c r="D4" s="10">
        <v>0</v>
      </c>
      <c r="E4" s="18">
        <v>0</v>
      </c>
      <c r="F4" s="17">
        <v>0</v>
      </c>
      <c r="G4" s="18"/>
    </row>
    <row r="5" spans="1:7" ht="17.25" x14ac:dyDescent="0.35">
      <c r="A5" s="7" t="s">
        <v>5</v>
      </c>
      <c r="B5" s="8" t="s">
        <v>6</v>
      </c>
      <c r="C5" s="10"/>
      <c r="D5" s="10">
        <v>15</v>
      </c>
      <c r="E5" s="18">
        <v>35.15</v>
      </c>
      <c r="F5" s="17">
        <v>52.81</v>
      </c>
      <c r="G5" s="18"/>
    </row>
    <row r="6" spans="1:7" ht="17.25" x14ac:dyDescent="0.35">
      <c r="A6" s="9"/>
      <c r="B6" s="9"/>
      <c r="C6" s="10"/>
      <c r="D6" s="10">
        <v>30</v>
      </c>
      <c r="E6" s="18">
        <v>77.900000000000006</v>
      </c>
      <c r="F6" s="17">
        <v>105.67</v>
      </c>
      <c r="G6" s="18"/>
    </row>
    <row r="7" spans="1:7" ht="17.25" x14ac:dyDescent="0.35">
      <c r="A7" s="4"/>
      <c r="C7" s="10"/>
      <c r="D7" s="10">
        <v>45</v>
      </c>
      <c r="E7" s="18">
        <v>126.77</v>
      </c>
      <c r="F7" s="17">
        <v>158.56</v>
      </c>
      <c r="G7" s="18"/>
    </row>
    <row r="8" spans="1:7" ht="17.25" x14ac:dyDescent="0.35">
      <c r="A8" s="9"/>
      <c r="B8" s="9"/>
      <c r="C8" s="10"/>
      <c r="D8" s="10">
        <v>60</v>
      </c>
      <c r="E8" s="18">
        <v>181.02</v>
      </c>
      <c r="F8" s="17">
        <v>211.41</v>
      </c>
      <c r="G8" s="18"/>
    </row>
    <row r="9" spans="1:7" ht="17.25" x14ac:dyDescent="0.35">
      <c r="A9" s="10"/>
      <c r="B9" s="10"/>
      <c r="C9" s="10"/>
      <c r="D9" s="10">
        <v>75</v>
      </c>
      <c r="E9" s="18">
        <v>239.65</v>
      </c>
      <c r="F9" s="17">
        <v>264.41000000000003</v>
      </c>
      <c r="G9" s="18"/>
    </row>
    <row r="10" spans="1:7" ht="17.25" x14ac:dyDescent="0.35">
      <c r="A10" s="24" t="s">
        <v>7</v>
      </c>
      <c r="B10" s="24"/>
      <c r="C10" s="10"/>
      <c r="D10" s="10">
        <v>90</v>
      </c>
      <c r="E10" s="18">
        <v>302.36</v>
      </c>
      <c r="F10" s="17">
        <v>317.45</v>
      </c>
      <c r="G10" s="18"/>
    </row>
    <row r="11" spans="1:7" ht="17.25" x14ac:dyDescent="0.35">
      <c r="A11" s="11" t="s">
        <v>8</v>
      </c>
      <c r="B11" s="11" t="s">
        <v>9</v>
      </c>
      <c r="C11" s="10"/>
      <c r="D11" s="10">
        <v>105</v>
      </c>
      <c r="E11" s="18">
        <v>368.15</v>
      </c>
      <c r="F11" s="17">
        <v>370.61</v>
      </c>
      <c r="G11" s="18"/>
    </row>
    <row r="12" spans="1:7" ht="17.25" x14ac:dyDescent="0.35">
      <c r="A12" s="4" t="s">
        <v>10</v>
      </c>
      <c r="B12" s="4" t="s">
        <v>11</v>
      </c>
      <c r="C12" s="10"/>
      <c r="D12" s="10">
        <v>120</v>
      </c>
      <c r="E12" s="18">
        <v>436.55</v>
      </c>
      <c r="F12" s="17">
        <v>423.76</v>
      </c>
      <c r="G12" s="18"/>
    </row>
    <row r="13" spans="1:7" ht="17.25" x14ac:dyDescent="0.35">
      <c r="A13" s="4" t="s">
        <v>12</v>
      </c>
      <c r="B13" s="4" t="s">
        <v>13</v>
      </c>
      <c r="C13" s="10"/>
      <c r="D13" s="10">
        <v>135</v>
      </c>
      <c r="E13" s="18">
        <v>506.51</v>
      </c>
      <c r="F13" s="17">
        <v>477.19</v>
      </c>
      <c r="G13" s="18"/>
    </row>
    <row r="14" spans="1:7" ht="17.25" x14ac:dyDescent="0.35">
      <c r="A14" s="4" t="s">
        <v>14</v>
      </c>
      <c r="B14" s="4" t="s">
        <v>15</v>
      </c>
      <c r="C14" s="10"/>
      <c r="D14" s="10">
        <v>150</v>
      </c>
      <c r="E14" s="18">
        <v>576.71</v>
      </c>
      <c r="F14" s="17">
        <v>530.69000000000005</v>
      </c>
      <c r="G14" s="18"/>
    </row>
    <row r="15" spans="1:7" ht="17.25" x14ac:dyDescent="0.35">
      <c r="A15" s="14"/>
      <c r="B15" s="10"/>
      <c r="C15" s="10"/>
      <c r="D15" s="10">
        <v>135</v>
      </c>
      <c r="E15" s="18">
        <v>543.61</v>
      </c>
      <c r="F15" s="17">
        <v>477.65</v>
      </c>
      <c r="G15" s="18"/>
    </row>
    <row r="16" spans="1:7" ht="17.25" x14ac:dyDescent="0.35">
      <c r="A16" s="14"/>
      <c r="B16" s="14"/>
      <c r="C16" s="10"/>
      <c r="D16" s="10">
        <v>120</v>
      </c>
      <c r="E16" s="18">
        <v>501.5</v>
      </c>
      <c r="F16" s="17">
        <v>424.4</v>
      </c>
      <c r="G16" s="18"/>
    </row>
    <row r="17" spans="1:7" ht="17.25" x14ac:dyDescent="0.35">
      <c r="A17" s="10"/>
      <c r="B17" s="10"/>
      <c r="C17" s="10"/>
      <c r="D17" s="10">
        <v>105</v>
      </c>
      <c r="E17" s="18">
        <v>452.77</v>
      </c>
      <c r="F17" s="17">
        <v>371.42</v>
      </c>
      <c r="G17" s="18"/>
    </row>
    <row r="18" spans="1:7" ht="17.25" x14ac:dyDescent="0.35">
      <c r="A18" s="28" t="s">
        <v>16</v>
      </c>
      <c r="B18" s="28"/>
      <c r="C18" s="10"/>
      <c r="D18" s="10">
        <v>90</v>
      </c>
      <c r="E18" s="18">
        <v>398.45</v>
      </c>
      <c r="F18" s="17">
        <v>318.33999999999997</v>
      </c>
      <c r="G18" s="18"/>
    </row>
    <row r="19" spans="1:7" ht="17.25" x14ac:dyDescent="0.35">
      <c r="A19" s="28"/>
      <c r="B19" s="28"/>
      <c r="C19" s="10"/>
      <c r="D19" s="10">
        <v>75</v>
      </c>
      <c r="E19" s="18">
        <v>339.85</v>
      </c>
      <c r="F19" s="17">
        <v>265.05</v>
      </c>
      <c r="G19" s="18"/>
    </row>
    <row r="20" spans="1:7" ht="17.25" x14ac:dyDescent="0.35">
      <c r="A20" s="28"/>
      <c r="B20" s="28"/>
      <c r="C20" s="10"/>
      <c r="D20" s="10">
        <v>60</v>
      </c>
      <c r="E20" s="18">
        <v>276.94</v>
      </c>
      <c r="F20" s="17">
        <v>212.01</v>
      </c>
      <c r="G20" s="18"/>
    </row>
    <row r="21" spans="1:7" ht="17.25" x14ac:dyDescent="0.35">
      <c r="A21" s="28"/>
      <c r="B21" s="28"/>
      <c r="C21" s="10"/>
      <c r="D21" s="10">
        <v>45</v>
      </c>
      <c r="E21" s="18">
        <v>211.08</v>
      </c>
      <c r="F21" s="17">
        <v>159.04</v>
      </c>
      <c r="G21" s="18"/>
    </row>
    <row r="22" spans="1:7" ht="17.25" x14ac:dyDescent="0.35">
      <c r="A22" s="28"/>
      <c r="B22" s="28"/>
      <c r="C22" s="10"/>
      <c r="D22" s="10">
        <v>30</v>
      </c>
      <c r="E22" s="18">
        <v>142.83000000000001</v>
      </c>
      <c r="F22" s="17">
        <v>106.02</v>
      </c>
      <c r="G22" s="18"/>
    </row>
    <row r="23" spans="1:7" ht="17.25" x14ac:dyDescent="0.35">
      <c r="A23" s="19"/>
      <c r="B23" s="19"/>
      <c r="C23" s="10"/>
      <c r="D23" s="10">
        <v>15</v>
      </c>
      <c r="E23" s="18">
        <v>73.08</v>
      </c>
      <c r="F23" s="17">
        <v>52.87</v>
      </c>
      <c r="G23" s="18"/>
    </row>
    <row r="24" spans="1:7" ht="17.25" x14ac:dyDescent="0.35">
      <c r="A24" s="28" t="s">
        <v>17</v>
      </c>
      <c r="B24" s="28"/>
      <c r="C24" s="10"/>
      <c r="D24" s="10">
        <v>0</v>
      </c>
      <c r="E24" s="18">
        <v>3.95</v>
      </c>
      <c r="F24" s="17">
        <v>0.04</v>
      </c>
      <c r="G24" s="18"/>
    </row>
    <row r="25" spans="1:7" ht="17.25" x14ac:dyDescent="0.35">
      <c r="A25" s="28"/>
      <c r="B25" s="28"/>
      <c r="C25" s="10"/>
      <c r="D25" s="10"/>
      <c r="E25" s="17"/>
      <c r="F25" s="18"/>
    </row>
    <row r="26" spans="1:7" x14ac:dyDescent="0.15">
      <c r="A26" s="27" t="s">
        <v>18</v>
      </c>
      <c r="B26" s="27"/>
      <c r="C26" s="10"/>
      <c r="D26" s="10"/>
      <c r="E26" s="9"/>
      <c r="F26" s="20"/>
    </row>
    <row r="27" spans="1:7" x14ac:dyDescent="0.15">
      <c r="A27" s="27"/>
      <c r="B27" s="27"/>
      <c r="C27" s="10"/>
      <c r="D27" s="10"/>
      <c r="E27" s="10"/>
      <c r="F27" s="21"/>
    </row>
    <row r="28" spans="1:7" x14ac:dyDescent="0.15">
      <c r="A28" s="27"/>
      <c r="B28" s="27"/>
      <c r="C28" s="10"/>
      <c r="D28" s="10"/>
      <c r="E28" s="10"/>
      <c r="F28" s="22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13.75" style="1" customWidth="1"/>
    <col min="8" max="16384" width="9" style="1"/>
  </cols>
  <sheetData>
    <row r="1" spans="1:6" ht="22.5" x14ac:dyDescent="0.15">
      <c r="A1" s="25"/>
      <c r="B1" s="25"/>
      <c r="C1" s="10"/>
      <c r="D1" s="3" t="s">
        <v>19</v>
      </c>
      <c r="E1" s="3"/>
      <c r="F1" s="10"/>
    </row>
    <row r="2" spans="1:6" x14ac:dyDescent="0.15">
      <c r="A2" s="25"/>
      <c r="B2" s="25"/>
      <c r="C2" s="10"/>
      <c r="D2" s="29" t="s">
        <v>20</v>
      </c>
      <c r="E2" s="25" t="s">
        <v>21</v>
      </c>
      <c r="F2" s="25"/>
    </row>
    <row r="3" spans="1:6" x14ac:dyDescent="0.15">
      <c r="A3" s="25"/>
      <c r="B3" s="25"/>
      <c r="C3" s="10"/>
      <c r="D3" s="29"/>
      <c r="E3" s="30"/>
      <c r="F3" s="30"/>
    </row>
    <row r="4" spans="1:6" x14ac:dyDescent="0.15">
      <c r="A4" s="25"/>
      <c r="B4" s="25"/>
      <c r="C4" s="10"/>
      <c r="D4" s="16">
        <v>0</v>
      </c>
      <c r="E4" s="16">
        <v>1854</v>
      </c>
      <c r="F4" s="16"/>
    </row>
    <row r="5" spans="1:6" x14ac:dyDescent="0.15">
      <c r="A5" s="7" t="s">
        <v>5</v>
      </c>
      <c r="B5" s="8" t="s">
        <v>6</v>
      </c>
      <c r="C5" s="10"/>
      <c r="D5" s="16">
        <v>5</v>
      </c>
      <c r="E5" s="16">
        <v>1776</v>
      </c>
      <c r="F5" s="16"/>
    </row>
    <row r="6" spans="1:6" x14ac:dyDescent="0.15">
      <c r="A6" s="9"/>
      <c r="B6" s="9"/>
      <c r="C6" s="10"/>
      <c r="D6" s="16">
        <v>10</v>
      </c>
      <c r="E6" s="16">
        <v>1706</v>
      </c>
      <c r="F6" s="16"/>
    </row>
    <row r="7" spans="1:6" x14ac:dyDescent="0.15">
      <c r="A7" s="4"/>
      <c r="C7" s="10"/>
      <c r="D7" s="16">
        <v>20</v>
      </c>
      <c r="E7" s="16">
        <v>1590</v>
      </c>
      <c r="F7" s="16"/>
    </row>
    <row r="8" spans="1:6" x14ac:dyDescent="0.15">
      <c r="A8" s="9"/>
      <c r="B8" s="9"/>
      <c r="C8" s="10"/>
      <c r="D8" s="16">
        <v>30</v>
      </c>
      <c r="E8" s="16">
        <v>1495</v>
      </c>
      <c r="F8" s="16"/>
    </row>
    <row r="9" spans="1:6" x14ac:dyDescent="0.15">
      <c r="A9" s="10"/>
      <c r="B9" s="10"/>
      <c r="C9" s="10"/>
      <c r="D9" s="16">
        <v>50</v>
      </c>
      <c r="E9" s="16">
        <v>1344</v>
      </c>
      <c r="F9" s="16"/>
    </row>
    <row r="10" spans="1:6" x14ac:dyDescent="0.15">
      <c r="A10" s="24" t="s">
        <v>7</v>
      </c>
      <c r="B10" s="24"/>
      <c r="C10" s="10"/>
      <c r="D10" s="16">
        <v>100</v>
      </c>
      <c r="E10" s="16">
        <v>1107</v>
      </c>
      <c r="F10" s="16"/>
    </row>
    <row r="11" spans="1:6" x14ac:dyDescent="0.3">
      <c r="A11" s="11" t="s">
        <v>8</v>
      </c>
      <c r="B11" s="11" t="s">
        <v>9</v>
      </c>
      <c r="C11" s="10"/>
      <c r="D11" s="16">
        <v>200</v>
      </c>
      <c r="E11" s="16">
        <v>864</v>
      </c>
      <c r="F11" s="16"/>
    </row>
    <row r="12" spans="1:6" x14ac:dyDescent="0.15">
      <c r="A12" s="4" t="s">
        <v>10</v>
      </c>
      <c r="B12" s="4" t="s">
        <v>11</v>
      </c>
      <c r="C12" s="10"/>
      <c r="D12" s="16"/>
      <c r="E12" s="16"/>
      <c r="F12" s="16"/>
    </row>
    <row r="13" spans="1:6" x14ac:dyDescent="0.15">
      <c r="A13" s="4"/>
      <c r="B13" s="4"/>
      <c r="C13" s="10"/>
      <c r="D13" s="16"/>
      <c r="E13" s="16"/>
      <c r="F13" s="16"/>
    </row>
    <row r="14" spans="1:6" ht="17.25" x14ac:dyDescent="0.35">
      <c r="A14" s="4"/>
      <c r="B14" s="4"/>
      <c r="C14" s="10"/>
      <c r="D14" s="10"/>
      <c r="E14" s="17"/>
      <c r="F14" s="18"/>
    </row>
    <row r="15" spans="1:6" ht="17.25" x14ac:dyDescent="0.35">
      <c r="A15" s="10"/>
      <c r="B15" s="10"/>
      <c r="C15" s="10"/>
      <c r="D15" s="10"/>
      <c r="E15" s="17"/>
      <c r="F15" s="18"/>
    </row>
    <row r="16" spans="1:6" ht="17.25" x14ac:dyDescent="0.35">
      <c r="A16" s="14"/>
      <c r="B16" s="10"/>
      <c r="C16" s="10"/>
      <c r="D16" s="10"/>
      <c r="E16" s="17"/>
      <c r="F16" s="18"/>
    </row>
    <row r="17" spans="1:6" ht="17.25" x14ac:dyDescent="0.35">
      <c r="A17" s="14"/>
      <c r="B17" s="14"/>
      <c r="C17" s="10"/>
      <c r="D17" s="10"/>
      <c r="E17" s="17"/>
      <c r="F17" s="18"/>
    </row>
    <row r="18" spans="1:6" ht="17.25" x14ac:dyDescent="0.35">
      <c r="A18" s="10"/>
      <c r="B18" s="10"/>
      <c r="C18" s="10"/>
      <c r="D18" s="10"/>
      <c r="E18" s="17"/>
      <c r="F18" s="18"/>
    </row>
    <row r="19" spans="1:6" ht="17.25" x14ac:dyDescent="0.35">
      <c r="A19" s="28" t="s">
        <v>16</v>
      </c>
      <c r="B19" s="28"/>
      <c r="C19" s="10"/>
      <c r="D19" s="10"/>
      <c r="E19" s="17"/>
      <c r="F19" s="18"/>
    </row>
    <row r="20" spans="1:6" ht="17.25" x14ac:dyDescent="0.35">
      <c r="A20" s="28"/>
      <c r="B20" s="28"/>
      <c r="C20" s="10"/>
      <c r="D20" s="10"/>
      <c r="E20" s="17"/>
      <c r="F20" s="18"/>
    </row>
    <row r="21" spans="1:6" ht="17.25" x14ac:dyDescent="0.35">
      <c r="A21" s="28"/>
      <c r="B21" s="28"/>
      <c r="C21" s="10"/>
      <c r="D21" s="10"/>
      <c r="E21" s="17"/>
      <c r="F21" s="18"/>
    </row>
    <row r="22" spans="1:6" ht="17.25" x14ac:dyDescent="0.35">
      <c r="A22" s="28"/>
      <c r="B22" s="28"/>
      <c r="C22" s="10"/>
      <c r="D22" s="10"/>
      <c r="E22" s="17"/>
      <c r="F22" s="18"/>
    </row>
    <row r="23" spans="1:6" ht="17.25" x14ac:dyDescent="0.35">
      <c r="A23" s="28"/>
      <c r="B23" s="28"/>
      <c r="C23" s="10"/>
      <c r="D23" s="10"/>
      <c r="E23" s="17"/>
      <c r="F23" s="18"/>
    </row>
    <row r="24" spans="1:6" ht="17.25" x14ac:dyDescent="0.35">
      <c r="A24" s="19"/>
      <c r="B24" s="19"/>
      <c r="C24" s="10"/>
      <c r="D24" s="10"/>
      <c r="E24" s="17"/>
      <c r="F24" s="18"/>
    </row>
    <row r="25" spans="1:6" ht="17.25" x14ac:dyDescent="0.35">
      <c r="A25" s="28" t="s">
        <v>17</v>
      </c>
      <c r="B25" s="28"/>
      <c r="C25" s="10"/>
      <c r="D25" s="10"/>
      <c r="E25" s="17"/>
      <c r="F25" s="18"/>
    </row>
    <row r="26" spans="1:6" ht="17.25" x14ac:dyDescent="0.35">
      <c r="A26" s="28"/>
      <c r="B26" s="28"/>
      <c r="C26" s="10"/>
      <c r="D26" s="10"/>
      <c r="E26" s="17"/>
      <c r="F26" s="18"/>
    </row>
    <row r="27" spans="1:6" x14ac:dyDescent="0.15">
      <c r="A27" s="27" t="s">
        <v>18</v>
      </c>
      <c r="B27" s="27"/>
      <c r="C27" s="10"/>
      <c r="D27" s="10"/>
      <c r="E27" s="9"/>
      <c r="F27" s="20"/>
    </row>
    <row r="28" spans="1:6" x14ac:dyDescent="0.15">
      <c r="A28" s="27"/>
      <c r="B28" s="27"/>
      <c r="C28" s="10"/>
      <c r="D28" s="10"/>
      <c r="E28" s="10"/>
      <c r="F28" s="21"/>
    </row>
    <row r="29" spans="1:6" x14ac:dyDescent="0.15">
      <c r="A29" s="27"/>
      <c r="B29" s="27"/>
      <c r="C29" s="10"/>
      <c r="D29" s="10"/>
      <c r="E29" s="10"/>
      <c r="F29" s="22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8">
    <mergeCell ref="E2:E3"/>
    <mergeCell ref="F2:F3"/>
    <mergeCell ref="A1:B4"/>
    <mergeCell ref="A19:B23"/>
    <mergeCell ref="A25:B26"/>
    <mergeCell ref="A27:B29"/>
    <mergeCell ref="A10:B10"/>
    <mergeCell ref="D2:D3"/>
  </mergeCells>
  <phoneticPr fontId="11" type="noConversion"/>
  <hyperlinks>
    <hyperlink ref="A5" r:id="rId1"/>
  </hyperlinks>
  <pageMargins left="0.75" right="0.75" top="1" bottom="1" header="0.5" footer="0.5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5" zoomScaleNormal="85" workbookViewId="0">
      <selection activeCell="F3" sqref="F3:F13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customHeight="1" x14ac:dyDescent="0.15">
      <c r="A1" s="25"/>
      <c r="B1" s="25"/>
      <c r="E1" s="3" t="s">
        <v>22</v>
      </c>
    </row>
    <row r="2" spans="1:8" ht="16.5" customHeight="1" x14ac:dyDescent="0.15">
      <c r="A2" s="25"/>
      <c r="B2" s="25"/>
      <c r="E2" s="4" t="s">
        <v>23</v>
      </c>
      <c r="F2" s="4" t="s">
        <v>24</v>
      </c>
      <c r="G2" s="4" t="s">
        <v>25</v>
      </c>
      <c r="H2" s="4" t="s">
        <v>26</v>
      </c>
    </row>
    <row r="3" spans="1:8" ht="16.5" customHeight="1" x14ac:dyDescent="0.15">
      <c r="A3" s="25"/>
      <c r="B3" s="25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spans="1:8" ht="16.5" customHeight="1" x14ac:dyDescent="0.15">
      <c r="A4" s="25"/>
      <c r="B4" s="25"/>
      <c r="E4" s="5">
        <v>1</v>
      </c>
      <c r="F4" s="5">
        <v>52.81</v>
      </c>
      <c r="G4" s="5">
        <f>F4-F13/10*1</f>
        <v>-0.25900000000000034</v>
      </c>
      <c r="H4" s="6">
        <f>G4/F13*100</f>
        <v>-4.8804386741789052E-2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105.67</v>
      </c>
      <c r="G5" s="5">
        <f>F5-F13/10*2</f>
        <v>-0.46800000000000352</v>
      </c>
      <c r="H5" s="6">
        <f>G5/F13*100</f>
        <v>-8.8187077201379985E-2</v>
      </c>
    </row>
    <row r="6" spans="1:8" ht="16.5" customHeight="1" x14ac:dyDescent="0.15">
      <c r="A6" s="9"/>
      <c r="B6" s="9"/>
      <c r="E6" s="5">
        <v>3</v>
      </c>
      <c r="F6" s="5">
        <v>158.56</v>
      </c>
      <c r="G6" s="5">
        <f>F6-F13/10*3</f>
        <v>-0.64699999999999136</v>
      </c>
      <c r="H6" s="6">
        <f>G6/F13*100</f>
        <v>-0.12191674989164886</v>
      </c>
    </row>
    <row r="7" spans="1:8" ht="16.5" customHeight="1" x14ac:dyDescent="0.15">
      <c r="A7" s="4"/>
      <c r="E7" s="5">
        <v>4</v>
      </c>
      <c r="F7" s="5">
        <v>211.41</v>
      </c>
      <c r="G7" s="5">
        <f>F7-F13/10*4</f>
        <v>-0.86600000000001387</v>
      </c>
      <c r="H7" s="6">
        <f>G7/F13*100</f>
        <v>-0.16318377960768315</v>
      </c>
    </row>
    <row r="8" spans="1:8" ht="16.5" customHeight="1" x14ac:dyDescent="0.15">
      <c r="A8" s="9"/>
      <c r="B8" s="9"/>
      <c r="E8" s="5">
        <v>5</v>
      </c>
      <c r="F8" s="5">
        <v>264.41000000000003</v>
      </c>
      <c r="G8" s="5">
        <f>F8-F13/10*5</f>
        <v>-0.93500000000000227</v>
      </c>
      <c r="H8" s="6">
        <f>G8/F13*100</f>
        <v>-0.17618572047711512</v>
      </c>
    </row>
    <row r="9" spans="1:8" ht="16.5" customHeight="1" x14ac:dyDescent="0.15">
      <c r="A9" s="10"/>
      <c r="B9" s="10"/>
      <c r="E9" s="5">
        <v>6</v>
      </c>
      <c r="F9" s="5">
        <v>317.45</v>
      </c>
      <c r="G9" s="5">
        <f>F9-F13/10*6</f>
        <v>-0.96399999999999864</v>
      </c>
      <c r="H9" s="6">
        <f>G9/F13*100</f>
        <v>-0.18165030432078963</v>
      </c>
    </row>
    <row r="10" spans="1:8" ht="16.5" customHeight="1" x14ac:dyDescent="0.15">
      <c r="A10" s="24" t="s">
        <v>7</v>
      </c>
      <c r="B10" s="24"/>
      <c r="E10" s="5">
        <v>7</v>
      </c>
      <c r="F10" s="5">
        <v>370.61</v>
      </c>
      <c r="G10" s="5">
        <f>F10-F13/10*7</f>
        <v>-0.87299999999999045</v>
      </c>
      <c r="H10" s="6">
        <f>G10/F13*100</f>
        <v>-0.16450281708718656</v>
      </c>
    </row>
    <row r="11" spans="1:8" ht="16.5" customHeight="1" x14ac:dyDescent="0.3">
      <c r="A11" s="11" t="s">
        <v>8</v>
      </c>
      <c r="B11" s="11" t="s">
        <v>9</v>
      </c>
      <c r="E11" s="5">
        <v>8</v>
      </c>
      <c r="F11" s="5">
        <v>423.76</v>
      </c>
      <c r="G11" s="5">
        <f>F11-F13/10*8</f>
        <v>-0.79200000000003001</v>
      </c>
      <c r="H11" s="6">
        <f>G11/F13*100</f>
        <v>-0.14923966911003222</v>
      </c>
    </row>
    <row r="12" spans="1:8" ht="16.5" customHeight="1" x14ac:dyDescent="0.15">
      <c r="A12" s="4" t="s">
        <v>10</v>
      </c>
      <c r="B12" s="4" t="s">
        <v>11</v>
      </c>
      <c r="E12" s="5">
        <v>9</v>
      </c>
      <c r="F12" s="5">
        <v>477.19</v>
      </c>
      <c r="G12" s="5">
        <f>F12-F13/10*9</f>
        <v>-0.43100000000004002</v>
      </c>
      <c r="H12" s="6">
        <f>G12/F13*100</f>
        <v>-8.1215021952559877E-2</v>
      </c>
    </row>
    <row r="13" spans="1:8" ht="16.5" customHeight="1" x14ac:dyDescent="0.15">
      <c r="A13" s="4" t="s">
        <v>12</v>
      </c>
      <c r="B13" s="4" t="s">
        <v>13</v>
      </c>
      <c r="E13" s="5">
        <v>10</v>
      </c>
      <c r="F13" s="5">
        <v>530.69000000000005</v>
      </c>
      <c r="G13" s="5">
        <v>0</v>
      </c>
      <c r="H13" s="6">
        <f>G13/F13*100</f>
        <v>0</v>
      </c>
    </row>
    <row r="14" spans="1:8" ht="16.5" customHeight="1" x14ac:dyDescent="0.15">
      <c r="A14" s="4" t="s">
        <v>14</v>
      </c>
      <c r="B14" s="12" t="s">
        <v>27</v>
      </c>
      <c r="E14" s="13"/>
      <c r="F14" s="13"/>
      <c r="G14" s="13"/>
      <c r="H14" s="13"/>
    </row>
    <row r="15" spans="1:8" ht="16.5" customHeight="1" x14ac:dyDescent="0.15">
      <c r="A15" s="10"/>
      <c r="B15" s="10"/>
      <c r="E15" s="13"/>
      <c r="F15" s="13"/>
      <c r="G15" s="13"/>
      <c r="H15" s="13"/>
    </row>
    <row r="16" spans="1:8" ht="16.5" customHeight="1" x14ac:dyDescent="0.15">
      <c r="A16" s="14"/>
      <c r="B16" s="10"/>
      <c r="E16" s="13"/>
      <c r="F16" s="13"/>
      <c r="G16" s="13"/>
      <c r="H16" s="13"/>
    </row>
    <row r="17" spans="1:8" ht="16.5" customHeight="1" x14ac:dyDescent="0.15">
      <c r="A17" s="14"/>
      <c r="B17" s="14"/>
      <c r="E17" s="13"/>
      <c r="F17" s="13"/>
      <c r="G17" s="13"/>
      <c r="H17" s="13"/>
    </row>
    <row r="18" spans="1:8" ht="16.5" customHeight="1" x14ac:dyDescent="0.15">
      <c r="A18" s="10"/>
      <c r="B18" s="10"/>
      <c r="E18" s="13"/>
      <c r="F18" s="13"/>
      <c r="G18" s="13"/>
      <c r="H18" s="13"/>
    </row>
    <row r="19" spans="1:8" ht="16.5" customHeight="1" x14ac:dyDescent="0.15">
      <c r="A19" s="31" t="s">
        <v>16</v>
      </c>
      <c r="B19" s="31"/>
      <c r="E19" s="13"/>
      <c r="F19" s="13"/>
      <c r="G19" s="13"/>
      <c r="H19" s="13"/>
    </row>
    <row r="20" spans="1:8" ht="16.5" customHeight="1" x14ac:dyDescent="0.15">
      <c r="A20" s="31"/>
      <c r="B20" s="31"/>
      <c r="E20" s="13"/>
      <c r="F20" s="13"/>
      <c r="G20" s="13"/>
      <c r="H20" s="13"/>
    </row>
    <row r="21" spans="1:8" ht="16.5" customHeight="1" x14ac:dyDescent="0.15">
      <c r="A21" s="31"/>
      <c r="B21" s="31"/>
      <c r="E21" s="13"/>
      <c r="F21" s="13"/>
      <c r="G21" s="13"/>
      <c r="H21" s="13"/>
    </row>
    <row r="22" spans="1:8" ht="16.5" customHeight="1" x14ac:dyDescent="0.15">
      <c r="A22" s="31"/>
      <c r="B22" s="31"/>
      <c r="E22" s="13"/>
      <c r="F22" s="13"/>
      <c r="G22" s="13"/>
      <c r="H22" s="13"/>
    </row>
    <row r="23" spans="1:8" ht="16.5" customHeight="1" x14ac:dyDescent="0.15">
      <c r="A23" s="31"/>
      <c r="B23" s="31"/>
      <c r="E23" s="13"/>
      <c r="F23" s="13"/>
      <c r="G23" s="13"/>
      <c r="H23" s="13"/>
    </row>
    <row r="24" spans="1:8" ht="16.5" customHeight="1" x14ac:dyDescent="0.15">
      <c r="A24" s="15"/>
      <c r="B24" s="15"/>
      <c r="E24" s="13"/>
      <c r="F24" s="13"/>
      <c r="G24" s="13"/>
      <c r="H24" s="13"/>
    </row>
    <row r="25" spans="1:8" ht="16.5" customHeight="1" x14ac:dyDescent="0.15">
      <c r="A25" s="31" t="s">
        <v>17</v>
      </c>
      <c r="B25" s="31"/>
      <c r="E25" s="13"/>
      <c r="F25" s="13"/>
      <c r="G25" s="13"/>
      <c r="H25" s="13"/>
    </row>
    <row r="26" spans="1:8" ht="16.5" customHeight="1" x14ac:dyDescent="0.15">
      <c r="A26" s="31"/>
      <c r="B26" s="31"/>
      <c r="E26" s="13"/>
      <c r="F26" s="13"/>
      <c r="G26" s="13"/>
      <c r="H26" s="13"/>
    </row>
    <row r="27" spans="1:8" ht="16.5" customHeight="1" x14ac:dyDescent="0.15">
      <c r="A27" s="32" t="s">
        <v>18</v>
      </c>
      <c r="B27" s="32"/>
    </row>
    <row r="28" spans="1:8" ht="16.5" customHeight="1" x14ac:dyDescent="0.15">
      <c r="A28" s="32"/>
      <c r="B28" s="32"/>
    </row>
    <row r="29" spans="1:8" ht="16.5" customHeight="1" x14ac:dyDescent="0.15">
      <c r="A29" s="32"/>
      <c r="B29" s="32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  <row r="32" spans="1:8" ht="16.5" customHeight="1" x14ac:dyDescent="0.15"/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角位移与电压Angle vs Volt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2020-11-16T06:13:56Z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